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I6" i="1" s="1"/>
  <c r="J6" i="1" s="1"/>
  <c r="H3" i="1"/>
  <c r="F4" i="1"/>
  <c r="F5" i="1"/>
  <c r="F6" i="1"/>
  <c r="F3" i="1"/>
  <c r="K6" i="1" l="1"/>
  <c r="F7" i="1"/>
  <c r="H7" i="1"/>
  <c r="I7" i="1" s="1"/>
  <c r="J7" i="1" s="1"/>
  <c r="I5" i="1"/>
  <c r="J5" i="1" s="1"/>
  <c r="K5" i="1" s="1"/>
  <c r="I4" i="1"/>
  <c r="J4" i="1" s="1"/>
  <c r="K4" i="1" s="1"/>
  <c r="I3" i="1"/>
  <c r="J3" i="1" s="1"/>
  <c r="K3" i="1" s="1"/>
  <c r="K7" i="1" l="1"/>
</calcChain>
</file>

<file path=xl/sharedStrings.xml><?xml version="1.0" encoding="utf-8"?>
<sst xmlns="http://schemas.openxmlformats.org/spreadsheetml/2006/main" count="26" uniqueCount="22">
  <si>
    <t>Div/Share</t>
  </si>
  <si>
    <t>Dividendo</t>
  </si>
  <si>
    <t>IRS</t>
  </si>
  <si>
    <t>Div Líq</t>
  </si>
  <si>
    <t>Empresa</t>
  </si>
  <si>
    <t>RAM.PT</t>
  </si>
  <si>
    <t>EDP.PT</t>
  </si>
  <si>
    <t>NOS.PT</t>
  </si>
  <si>
    <t>NVG.PT</t>
  </si>
  <si>
    <t>Yield Líq</t>
  </si>
  <si>
    <t>PSI</t>
  </si>
  <si>
    <t>Pagamento a 01/07/2025 - 0,1055€/share</t>
  </si>
  <si>
    <t>Ramada Investimentos E Industria SA</t>
  </si>
  <si>
    <t>The Navigator Co SA</t>
  </si>
  <si>
    <t>NOS SGPS SA</t>
  </si>
  <si>
    <t>EDP - Energias de Portugal SA</t>
  </si>
  <si>
    <t>Ticker</t>
  </si>
  <si>
    <t>Preço XTB</t>
  </si>
  <si>
    <t>Shares</t>
  </si>
  <si>
    <t>Investimento</t>
  </si>
  <si>
    <t>OBS</t>
  </si>
  <si>
    <t>Dividendo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</si>
</sst>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6" formatCode="_-* #,##0.00000\ &quot;€&quot;_-;\-* #,##0.00000\ &quot;€&quot;_-;_-* &quot;-&quot;??\ &quot;€&quot;_-;_-@_-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</cellStyleXfs>
  <cellXfs count="15">
    <xf numFmtId="0" fontId="0" fillId="0" borderId="0" xfId="0"/>
    <xf numFmtId="0" fontId="5" fillId="7" borderId="3" xfId="6" applyFont="1" applyBorder="1" applyAlignment="1">
      <alignment horizontal="center"/>
    </xf>
    <xf numFmtId="0" fontId="5" fillId="7" borderId="3" xfId="6" applyFont="1" applyBorder="1"/>
    <xf numFmtId="44" fontId="0" fillId="5" borderId="3" xfId="4" applyNumberFormat="1" applyFont="1" applyBorder="1"/>
    <xf numFmtId="0" fontId="4" fillId="4" borderId="3" xfId="3" applyBorder="1"/>
    <xf numFmtId="166" fontId="0" fillId="5" borderId="3" xfId="4" applyNumberFormat="1" applyFont="1" applyBorder="1"/>
    <xf numFmtId="44" fontId="3" fillId="3" borderId="3" xfId="2" applyNumberFormat="1" applyBorder="1"/>
    <xf numFmtId="0" fontId="1" fillId="8" borderId="3" xfId="7" applyBorder="1" applyAlignment="1">
      <alignment horizontal="center"/>
    </xf>
    <xf numFmtId="0" fontId="5" fillId="7" borderId="3" xfId="6" applyFont="1" applyBorder="1" applyAlignment="1">
      <alignment wrapText="1"/>
    </xf>
    <xf numFmtId="44" fontId="5" fillId="7" borderId="3" xfId="6" applyNumberFormat="1" applyFont="1" applyBorder="1"/>
    <xf numFmtId="167" fontId="0" fillId="5" borderId="3" xfId="4" applyNumberFormat="1" applyFont="1" applyBorder="1" applyAlignment="1">
      <alignment horizontal="center"/>
    </xf>
    <xf numFmtId="44" fontId="2" fillId="2" borderId="3" xfId="1" applyNumberFormat="1" applyBorder="1"/>
    <xf numFmtId="44" fontId="7" fillId="2" borderId="3" xfId="1" applyNumberFormat="1" applyFont="1" applyBorder="1"/>
    <xf numFmtId="0" fontId="1" fillId="6" borderId="3" xfId="5" applyBorder="1" applyAlignment="1">
      <alignment horizontal="center"/>
    </xf>
    <xf numFmtId="10" fontId="5" fillId="7" borderId="3" xfId="6" applyNumberFormat="1" applyFont="1" applyBorder="1" applyAlignment="1">
      <alignment horizontal="center"/>
    </xf>
  </cellXfs>
  <cellStyles count="8">
    <cellStyle name="20% - Cor5" xfId="7" builtinId="46"/>
    <cellStyle name="40% - Cor3" xfId="5" builtinId="39"/>
    <cellStyle name="Cor5" xfId="6" builtinId="45"/>
    <cellStyle name="Correto" xfId="1" builtinId="26"/>
    <cellStyle name="Entrada" xfId="3" builtinId="20"/>
    <cellStyle name="Incorreto" xfId="2" builtinId="27"/>
    <cellStyle name="Normal" xfId="0" builtinId="0"/>
    <cellStyle name="Not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empresa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Folha1!$B$3:$B$6</c:f>
              <c:strCache>
                <c:ptCount val="4"/>
                <c:pt idx="0">
                  <c:v>EDP - Energias de Portugal SA</c:v>
                </c:pt>
                <c:pt idx="1">
                  <c:v>Ramada Investimentos E Industria SA</c:v>
                </c:pt>
                <c:pt idx="2">
                  <c:v>NOS SGPS SA</c:v>
                </c:pt>
                <c:pt idx="3">
                  <c:v>The Navigator Co SA</c:v>
                </c:pt>
              </c:strCache>
            </c:strRef>
          </c:cat>
          <c:val>
            <c:numRef>
              <c:f>Folha1!$F$3:$F$6</c:f>
              <c:numCache>
                <c:formatCode>_("€"* #,##0.00_);_("€"* \(#,##0.00\);_("€"* "-"??_);_(@_)</c:formatCode>
                <c:ptCount val="4"/>
                <c:pt idx="0">
                  <c:v>724</c:v>
                </c:pt>
                <c:pt idx="1">
                  <c:v>722</c:v>
                </c:pt>
                <c:pt idx="2">
                  <c:v>5783.3</c:v>
                </c:pt>
                <c:pt idx="3">
                  <c:v>1158.5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4334848"/>
        <c:axId val="-364322336"/>
      </c:barChart>
      <c:catAx>
        <c:axId val="-36433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364322336"/>
        <c:crosses val="autoZero"/>
        <c:auto val="1"/>
        <c:lblAlgn val="ctr"/>
        <c:lblOffset val="100"/>
        <c:noMultiLvlLbl val="0"/>
      </c:catAx>
      <c:valAx>
        <c:axId val="-36432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36433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 líquido por empresa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2394290091976852"/>
          <c:y val="0.19147925959284665"/>
          <c:w val="0.31296606058957654"/>
          <c:h val="0.603019359157421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3926399825021879E-2"/>
                  <c:y val="1.2358559346748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146456692913386"/>
                  <c:y val="2.0909157188684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756884664028396E-3"/>
                  <c:y val="-0.16964443868365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56146106736658E-2"/>
                  <c:y val="4.089639836687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Folha1!$B$3:$B$6</c:f>
              <c:strCache>
                <c:ptCount val="4"/>
                <c:pt idx="0">
                  <c:v>EDP - Energias de Portugal SA</c:v>
                </c:pt>
                <c:pt idx="1">
                  <c:v>Ramada Investimentos E Industria SA</c:v>
                </c:pt>
                <c:pt idx="2">
                  <c:v>NOS SGPS SA</c:v>
                </c:pt>
                <c:pt idx="3">
                  <c:v>The Navigator Co SA</c:v>
                </c:pt>
              </c:strCache>
            </c:strRef>
          </c:cat>
          <c:val>
            <c:numRef>
              <c:f>Folha1!$J$3:$J$6</c:f>
              <c:numCache>
                <c:formatCode>_("€"* #,##0.00_);_("€"* \(#,##0.00\);_("€"* "-"??_);_(@_)</c:formatCode>
                <c:ptCount val="4"/>
                <c:pt idx="0">
                  <c:v>28.799999999999997</c:v>
                </c:pt>
                <c:pt idx="1">
                  <c:v>28.799999999999997</c:v>
                </c:pt>
                <c:pt idx="2">
                  <c:v>380.52</c:v>
                </c:pt>
                <c:pt idx="3">
                  <c:v>62.007119999999993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691131872764608E-2"/>
          <c:y val="0.83028184342249467"/>
          <c:w val="0.9595260177969982"/>
          <c:h val="0.14309586505502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8</xdr:row>
      <xdr:rowOff>176212</xdr:rowOff>
    </xdr:from>
    <xdr:to>
      <xdr:col>5</xdr:col>
      <xdr:colOff>838199</xdr:colOff>
      <xdr:row>24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228599</xdr:colOff>
      <xdr:row>9</xdr:row>
      <xdr:rowOff>4761</xdr:rowOff>
    </xdr:from>
    <xdr:to>
      <xdr:col>12</xdr:col>
      <xdr:colOff>19049</xdr:colOff>
      <xdr:row>24</xdr:row>
      <xdr:rowOff>9524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tabSelected="1" workbookViewId="0">
      <selection activeCell="E6" sqref="E6"/>
    </sheetView>
  </sheetViews>
  <sheetFormatPr defaultRowHeight="15" x14ac:dyDescent="0.25"/>
  <cols>
    <col min="2" max="2" width="34.42578125" bestFit="1" customWidth="1"/>
    <col min="3" max="3" width="7.85546875" bestFit="1" customWidth="1"/>
    <col min="4" max="4" width="9.7109375" bestFit="1" customWidth="1"/>
    <col min="5" max="5" width="6.7109375" bestFit="1" customWidth="1"/>
    <col min="6" max="6" width="12.85546875" bestFit="1" customWidth="1"/>
    <col min="7" max="7" width="10.42578125" bestFit="1" customWidth="1"/>
    <col min="8" max="8" width="10.140625" bestFit="1" customWidth="1"/>
    <col min="9" max="10" width="9.42578125" bestFit="1" customWidth="1"/>
    <col min="12" max="12" width="37.28515625" bestFit="1" customWidth="1"/>
  </cols>
  <sheetData>
    <row r="2" spans="1:12" x14ac:dyDescent="0.25">
      <c r="B2" s="1" t="s">
        <v>4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0</v>
      </c>
      <c r="H2" s="1" t="s">
        <v>1</v>
      </c>
      <c r="I2" s="1" t="s">
        <v>2</v>
      </c>
      <c r="J2" s="1" t="s">
        <v>3</v>
      </c>
      <c r="K2" s="1" t="s">
        <v>9</v>
      </c>
      <c r="L2" s="1" t="s">
        <v>20</v>
      </c>
    </row>
    <row r="3" spans="1:12" x14ac:dyDescent="0.25">
      <c r="A3" s="13" t="s">
        <v>10</v>
      </c>
      <c r="B3" s="2" t="s">
        <v>15</v>
      </c>
      <c r="C3" s="2" t="s">
        <v>6</v>
      </c>
      <c r="D3" s="3">
        <v>3.62</v>
      </c>
      <c r="E3" s="4">
        <v>200</v>
      </c>
      <c r="F3" s="3">
        <f>D3*E3</f>
        <v>724</v>
      </c>
      <c r="G3" s="5">
        <v>0.2</v>
      </c>
      <c r="H3" s="3">
        <f>G3*E3</f>
        <v>40</v>
      </c>
      <c r="I3" s="6">
        <f>H3*0.28</f>
        <v>11.200000000000001</v>
      </c>
      <c r="J3" s="11">
        <f>H3-I3</f>
        <v>28.799999999999997</v>
      </c>
      <c r="K3" s="10">
        <f>J3/F3</f>
        <v>3.9779005524861875E-2</v>
      </c>
      <c r="L3" s="7" t="s">
        <v>21</v>
      </c>
    </row>
    <row r="4" spans="1:12" x14ac:dyDescent="0.25">
      <c r="B4" s="2" t="s">
        <v>12</v>
      </c>
      <c r="C4" s="2" t="s">
        <v>5</v>
      </c>
      <c r="D4" s="3">
        <v>7.22</v>
      </c>
      <c r="E4" s="4">
        <v>100</v>
      </c>
      <c r="F4" s="3">
        <f t="shared" ref="F4:F6" si="0">D4*E4</f>
        <v>722</v>
      </c>
      <c r="G4" s="5">
        <v>0.4</v>
      </c>
      <c r="H4" s="3">
        <f t="shared" ref="H4:H6" si="1">G4*E4</f>
        <v>40</v>
      </c>
      <c r="I4" s="6">
        <f t="shared" ref="I4:I7" si="2">H4*0.28</f>
        <v>11.200000000000001</v>
      </c>
      <c r="J4" s="11">
        <f t="shared" ref="J4:J7" si="3">H4-I4</f>
        <v>28.799999999999997</v>
      </c>
      <c r="K4" s="10">
        <f t="shared" ref="K4:K7" si="4">J4/F4</f>
        <v>3.9889196675900275E-2</v>
      </c>
      <c r="L4" s="7" t="s">
        <v>21</v>
      </c>
    </row>
    <row r="5" spans="1:12" x14ac:dyDescent="0.25">
      <c r="A5" s="13" t="s">
        <v>10</v>
      </c>
      <c r="B5" s="2" t="s">
        <v>14</v>
      </c>
      <c r="C5" s="2" t="s">
        <v>7</v>
      </c>
      <c r="D5" s="3">
        <v>3.83</v>
      </c>
      <c r="E5" s="4">
        <v>1510</v>
      </c>
      <c r="F5" s="3">
        <f t="shared" si="0"/>
        <v>5783.3</v>
      </c>
      <c r="G5" s="5">
        <v>0.35</v>
      </c>
      <c r="H5" s="3">
        <f t="shared" si="1"/>
        <v>528.5</v>
      </c>
      <c r="I5" s="6">
        <f t="shared" si="2"/>
        <v>147.98000000000002</v>
      </c>
      <c r="J5" s="11">
        <f t="shared" si="3"/>
        <v>380.52</v>
      </c>
      <c r="K5" s="10">
        <f t="shared" si="4"/>
        <v>6.5796344647519572E-2</v>
      </c>
      <c r="L5" s="7" t="s">
        <v>21</v>
      </c>
    </row>
    <row r="6" spans="1:12" x14ac:dyDescent="0.25">
      <c r="A6" s="13" t="s">
        <v>10</v>
      </c>
      <c r="B6" s="8" t="s">
        <v>13</v>
      </c>
      <c r="C6" s="2" t="s">
        <v>8</v>
      </c>
      <c r="D6" s="3">
        <v>3.31</v>
      </c>
      <c r="E6" s="4">
        <v>350</v>
      </c>
      <c r="F6" s="3">
        <f t="shared" si="0"/>
        <v>1158.5</v>
      </c>
      <c r="G6" s="5">
        <v>0.24606</v>
      </c>
      <c r="H6" s="3">
        <f t="shared" si="1"/>
        <v>86.120999999999995</v>
      </c>
      <c r="I6" s="6">
        <f t="shared" si="2"/>
        <v>24.113880000000002</v>
      </c>
      <c r="J6" s="11">
        <f t="shared" si="3"/>
        <v>62.007119999999993</v>
      </c>
      <c r="K6" s="10">
        <f t="shared" si="4"/>
        <v>5.3523625377643498E-2</v>
      </c>
      <c r="L6" s="7" t="s">
        <v>11</v>
      </c>
    </row>
    <row r="7" spans="1:12" x14ac:dyDescent="0.25">
      <c r="F7" s="9">
        <f>SUM(F3:F6)</f>
        <v>8387.7999999999993</v>
      </c>
      <c r="H7" s="9">
        <f>SUM(H3:H6)</f>
        <v>694.62099999999998</v>
      </c>
      <c r="I7" s="6">
        <f t="shared" si="2"/>
        <v>194.49388000000002</v>
      </c>
      <c r="J7" s="12">
        <f t="shared" si="3"/>
        <v>500.12711999999999</v>
      </c>
      <c r="K7" s="14">
        <f t="shared" si="4"/>
        <v>5.9625541858413414E-2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2025-06-15T20:10:19Z</dcterms:created>
  <dcterms:modified xsi:type="dcterms:W3CDTF">2025-06-15T20:48:28Z</dcterms:modified>
</cp:coreProperties>
</file>